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Materiały\Na portal_21.10\Kadrowo-płacowy\Michał Fibich\"/>
    </mc:Choice>
  </mc:AlternateContent>
  <xr:revisionPtr revIDLastSave="0" documentId="8_{7427CA46-970D-4AE4-B96D-9A50194936EC}" xr6:coauthVersionLast="37" xr6:coauthVersionMax="37" xr10:uidLastSave="{00000000-0000-0000-0000-000000000000}"/>
  <bookViews>
    <workbookView xWindow="0" yWindow="0" windowWidth="20496" windowHeight="7752" xr2:uid="{00000000-000D-0000-FFFF-FFFF00000000}"/>
  </bookViews>
  <sheets>
    <sheet name="Arkusz1" sheetId="1" r:id="rId1"/>
  </sheets>
  <definedNames>
    <definedName name="_xlnm.Print_Area" localSheetId="0">Arkusz1!$A$1:$D$42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/>
  <c r="C17" i="1"/>
  <c r="C30" i="1"/>
  <c r="B30" i="1"/>
  <c r="B17" i="1"/>
  <c r="B15" i="1"/>
  <c r="B14" i="1"/>
  <c r="C19" i="1" l="1"/>
  <c r="C25" i="1"/>
  <c r="C26" i="1" s="1"/>
  <c r="C20" i="1"/>
  <c r="B19" i="1"/>
  <c r="B20" i="1"/>
  <c r="B25" i="1"/>
  <c r="B26" i="1" s="1"/>
  <c r="C28" i="1" l="1"/>
  <c r="C32" i="1" s="1"/>
  <c r="C36" i="1" s="1"/>
  <c r="B28" i="1"/>
  <c r="B32" i="1" s="1"/>
  <c r="B36" i="1" s="1"/>
</calcChain>
</file>

<file path=xl/sharedStrings.xml><?xml version="1.0" encoding="utf-8"?>
<sst xmlns="http://schemas.openxmlformats.org/spreadsheetml/2006/main" count="26" uniqueCount="26">
  <si>
    <t>WYLICZENIE POSZCZEGÓLNYCH SKŁADNIKÓW WYNAGRODZEŃ</t>
  </si>
  <si>
    <t>PRACOWNIK:</t>
  </si>
  <si>
    <t>miesiąc naliczenia wynagrodzenia:</t>
  </si>
  <si>
    <t>wynagrodzenie brutto:</t>
  </si>
  <si>
    <t>premia:</t>
  </si>
  <si>
    <t>ubezpieczenie emerytalne:</t>
  </si>
  <si>
    <t>ubezpieczenie rentowe:</t>
  </si>
  <si>
    <t>ubezpieczenie chorobowe:</t>
  </si>
  <si>
    <t>ubezpieczenie zdrowotne:</t>
  </si>
  <si>
    <t>koszty uzyskania przychodu:</t>
  </si>
  <si>
    <t>kwota wolna od podatku:</t>
  </si>
  <si>
    <t>dochód do opodatkowania:</t>
  </si>
  <si>
    <t>podatek:</t>
  </si>
  <si>
    <t>potrącenia:</t>
  </si>
  <si>
    <t>wynagrodzenie netto:</t>
  </si>
  <si>
    <t>zaliczka na podatek dochodowy:</t>
  </si>
  <si>
    <t>przychody statystyczne do podatku:</t>
  </si>
  <si>
    <t>wynagrodzenie netto z listy płac:</t>
  </si>
  <si>
    <t>stwierdzona różnica:</t>
  </si>
  <si>
    <t>Zygmunt Kowalski</t>
  </si>
  <si>
    <t>NAZWA JEDNOSTKI:</t>
  </si>
  <si>
    <t>komórki z formułami / wyliczenie automatyczne</t>
  </si>
  <si>
    <t>wartość do wyboru z listy rozwijanej po kliknięciu na komórkę</t>
  </si>
  <si>
    <t>WNIOSKI:</t>
  </si>
  <si>
    <t>Krystyna Nowakowska</t>
  </si>
  <si>
    <t>ubezp. zdrowotne (odliczenie):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</si>
</sst>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1" fillId="0" borderId="0" xfId="0" applyFont="1"/>
    <xf numFmtId="4" fontId="0" fillId="0" borderId="3" xfId="0" applyNumberFormat="1" applyFont="1" applyBorder="1"/>
    <xf numFmtId="0" fontId="0" fillId="0" borderId="4" xfId="0" applyFont="1" applyBorder="1"/>
    <xf numFmtId="4" fontId="0" fillId="2" borderId="3" xfId="0" applyNumberFormat="1" applyFont="1" applyFill="1" applyBorder="1"/>
    <xf numFmtId="4" fontId="1" fillId="2" borderId="3" xfId="0" applyNumberFormat="1" applyFont="1" applyFill="1" applyBorder="1"/>
    <xf numFmtId="0" fontId="0" fillId="0" borderId="3" xfId="0" applyFont="1" applyBorder="1"/>
    <xf numFmtId="0" fontId="0" fillId="0" borderId="7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0" borderId="3" xfId="0" applyFont="1" applyBorder="1" applyAlignment="1"/>
    <xf numFmtId="0" fontId="2" fillId="0" borderId="4" xfId="0" applyFont="1" applyBorder="1" applyAlignment="1"/>
    <xf numFmtId="4" fontId="0" fillId="0" borderId="4" xfId="0" applyNumberFormat="1" applyFont="1" applyBorder="1"/>
    <xf numFmtId="4" fontId="0" fillId="2" borderId="4" xfId="0" applyNumberFormat="1" applyFont="1" applyFill="1" applyBorder="1"/>
    <xf numFmtId="4" fontId="1" fillId="2" borderId="4" xfId="0" applyNumberFormat="1" applyFont="1" applyFill="1" applyBorder="1"/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4" fontId="1" fillId="0" borderId="4" xfId="0" applyNumberFormat="1" applyFont="1" applyBorder="1"/>
    <xf numFmtId="4" fontId="1" fillId="0" borderId="3" xfId="0" applyNumberFormat="1" applyFont="1" applyBorder="1"/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" fillId="0" borderId="0" xfId="0" applyFont="1" applyAlignment="1">
      <alignment vertical="top"/>
    </xf>
    <xf numFmtId="4" fontId="0" fillId="3" borderId="3" xfId="0" applyNumberFormat="1" applyFont="1" applyFill="1" applyBorder="1"/>
    <xf numFmtId="4" fontId="0" fillId="3" borderId="4" xfId="0" applyNumberFormat="1" applyFont="1" applyFill="1" applyBorder="1"/>
    <xf numFmtId="0" fontId="0" fillId="3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A21" sqref="A21"/>
    </sheetView>
  </sheetViews>
  <sheetFormatPr defaultColWidth="9.109375" defaultRowHeight="14.4" x14ac:dyDescent="0.3"/>
  <cols>
    <col min="1" max="1" width="32.6640625" style="1" customWidth="1"/>
    <col min="2" max="3" width="15.6640625" style="1" customWidth="1"/>
    <col min="4" max="10" width="9.109375" style="1"/>
    <col min="11" max="11" width="0" style="1" hidden="1" customWidth="1"/>
    <col min="12" max="16384" width="9.109375" style="1"/>
  </cols>
  <sheetData>
    <row r="1" spans="1:11" x14ac:dyDescent="0.3">
      <c r="A1" s="24" t="s">
        <v>20</v>
      </c>
      <c r="B1" s="31"/>
      <c r="C1" s="31"/>
      <c r="D1" s="31"/>
    </row>
    <row r="2" spans="1:11" x14ac:dyDescent="0.3">
      <c r="K2" s="1">
        <v>111.25</v>
      </c>
    </row>
    <row r="3" spans="1:11" x14ac:dyDescent="0.3">
      <c r="A3" s="3" t="s">
        <v>0</v>
      </c>
      <c r="K3" s="1">
        <v>139.06</v>
      </c>
    </row>
    <row r="4" spans="1:11" x14ac:dyDescent="0.3">
      <c r="A4" s="2"/>
    </row>
    <row r="5" spans="1:11" x14ac:dyDescent="0.3">
      <c r="A5" s="29" t="s">
        <v>21</v>
      </c>
      <c r="B5" s="28"/>
      <c r="C5" s="28"/>
      <c r="D5" s="28"/>
    </row>
    <row r="6" spans="1:11" x14ac:dyDescent="0.3">
      <c r="A6" s="30" t="s">
        <v>22</v>
      </c>
      <c r="B6" s="27"/>
      <c r="C6" s="27"/>
      <c r="D6" s="27"/>
    </row>
    <row r="7" spans="1:11" x14ac:dyDescent="0.3">
      <c r="A7" s="2"/>
    </row>
    <row r="8" spans="1:11" ht="28.8" x14ac:dyDescent="0.3">
      <c r="A8" s="9" t="s">
        <v>1</v>
      </c>
      <c r="B8" s="22" t="s">
        <v>19</v>
      </c>
      <c r="C8" s="23" t="s">
        <v>24</v>
      </c>
    </row>
    <row r="9" spans="1:11" x14ac:dyDescent="0.3">
      <c r="A9" s="10" t="s">
        <v>2</v>
      </c>
      <c r="B9" s="13"/>
      <c r="C9" s="14"/>
    </row>
    <row r="10" spans="1:11" x14ac:dyDescent="0.3">
      <c r="A10" s="10" t="s">
        <v>3</v>
      </c>
      <c r="B10" s="4">
        <v>5000</v>
      </c>
      <c r="C10" s="15">
        <v>6500</v>
      </c>
    </row>
    <row r="11" spans="1:11" x14ac:dyDescent="0.3">
      <c r="A11" s="10" t="s">
        <v>4</v>
      </c>
      <c r="B11" s="4">
        <v>2000</v>
      </c>
      <c r="C11" s="15"/>
    </row>
    <row r="12" spans="1:11" x14ac:dyDescent="0.3">
      <c r="A12" s="10" t="s">
        <v>16</v>
      </c>
      <c r="B12" s="4">
        <v>250</v>
      </c>
      <c r="C12" s="15"/>
    </row>
    <row r="13" spans="1:11" x14ac:dyDescent="0.3">
      <c r="A13" s="10"/>
      <c r="B13" s="4"/>
      <c r="C13" s="15"/>
    </row>
    <row r="14" spans="1:11" x14ac:dyDescent="0.3">
      <c r="A14" s="10" t="s">
        <v>5</v>
      </c>
      <c r="B14" s="6">
        <f>9.76%*(SUM(B10:B12)-B12)</f>
        <v>683.19999999999993</v>
      </c>
      <c r="C14" s="16">
        <f>9.76%*(SUM(C10:C12)-C12)</f>
        <v>634.4</v>
      </c>
    </row>
    <row r="15" spans="1:11" x14ac:dyDescent="0.3">
      <c r="A15" s="10" t="s">
        <v>6</v>
      </c>
      <c r="B15" s="6">
        <f>1.5%*(SUM(B10:B12)-B12)</f>
        <v>105</v>
      </c>
      <c r="C15" s="16">
        <f>1.5%*(SUM(C10:C12)-C12)</f>
        <v>97.5</v>
      </c>
    </row>
    <row r="16" spans="1:11" x14ac:dyDescent="0.3">
      <c r="A16" s="10"/>
      <c r="B16" s="4"/>
      <c r="C16" s="15"/>
    </row>
    <row r="17" spans="1:3" x14ac:dyDescent="0.3">
      <c r="A17" s="10" t="s">
        <v>7</v>
      </c>
      <c r="B17" s="6">
        <f>2.45%*(SUM(B10:B12)-B12)</f>
        <v>171.5</v>
      </c>
      <c r="C17" s="16">
        <f>2.45%*(SUM(C10:C12)-C12)</f>
        <v>159.25</v>
      </c>
    </row>
    <row r="18" spans="1:3" x14ac:dyDescent="0.3">
      <c r="A18" s="10"/>
      <c r="B18" s="4"/>
      <c r="C18" s="15"/>
    </row>
    <row r="19" spans="1:3" x14ac:dyDescent="0.3">
      <c r="A19" s="10" t="s">
        <v>8</v>
      </c>
      <c r="B19" s="6">
        <f>((SUM(B10:B12)-B12)-SUM(B14:B15,B17))*9%</f>
        <v>543.62699999999995</v>
      </c>
      <c r="C19" s="16">
        <f>((SUM(C10:C12)-C12)-SUM(C14:C15,C17))*9%</f>
        <v>504.79650000000004</v>
      </c>
    </row>
    <row r="20" spans="1:3" x14ac:dyDescent="0.3">
      <c r="A20" s="10" t="s">
        <v>25</v>
      </c>
      <c r="B20" s="6">
        <f>((SUM(B10:B12)-B12)-SUM(B14:B15,B17))*7.75%</f>
        <v>468.12324999999998</v>
      </c>
      <c r="C20" s="16">
        <f>((SUM(C10:C12)-C12)-SUM(C14:C15,C17))*7.75%</f>
        <v>434.68587500000001</v>
      </c>
    </row>
    <row r="21" spans="1:3" x14ac:dyDescent="0.3">
      <c r="A21" s="10"/>
      <c r="B21" s="4"/>
      <c r="C21" s="15"/>
    </row>
    <row r="22" spans="1:3" x14ac:dyDescent="0.3">
      <c r="A22" s="10" t="s">
        <v>9</v>
      </c>
      <c r="B22" s="25">
        <v>111.25</v>
      </c>
      <c r="C22" s="26">
        <v>111.25</v>
      </c>
    </row>
    <row r="23" spans="1:3" x14ac:dyDescent="0.3">
      <c r="A23" s="10" t="s">
        <v>10</v>
      </c>
      <c r="B23" s="6">
        <v>46.33</v>
      </c>
      <c r="C23" s="16">
        <v>46.33</v>
      </c>
    </row>
    <row r="24" spans="1:3" x14ac:dyDescent="0.3">
      <c r="A24" s="10"/>
      <c r="B24" s="4"/>
      <c r="C24" s="15"/>
    </row>
    <row r="25" spans="1:3" x14ac:dyDescent="0.3">
      <c r="A25" s="10" t="s">
        <v>11</v>
      </c>
      <c r="B25" s="6">
        <f>B10+B11+B12-B14-B15-B17-B22</f>
        <v>6179.05</v>
      </c>
      <c r="C25" s="16">
        <f>C10+C11+C12-C14-C15-C17-C22</f>
        <v>5497.6</v>
      </c>
    </row>
    <row r="26" spans="1:3" x14ac:dyDescent="0.3">
      <c r="A26" s="10" t="s">
        <v>12</v>
      </c>
      <c r="B26" s="6">
        <f>ROUND(B25*18%,0)</f>
        <v>1112</v>
      </c>
      <c r="C26" s="16">
        <f>ROUND(C25*18%,0)</f>
        <v>990</v>
      </c>
    </row>
    <row r="27" spans="1:3" x14ac:dyDescent="0.3">
      <c r="A27" s="10"/>
      <c r="B27" s="4"/>
      <c r="C27" s="15"/>
    </row>
    <row r="28" spans="1:3" x14ac:dyDescent="0.3">
      <c r="A28" s="10" t="s">
        <v>15</v>
      </c>
      <c r="B28" s="6">
        <f>ROUND(B26-B20-B23,0)</f>
        <v>598</v>
      </c>
      <c r="C28" s="16">
        <f>ROUND(C26-C20-C23,0)</f>
        <v>509</v>
      </c>
    </row>
    <row r="29" spans="1:3" x14ac:dyDescent="0.3">
      <c r="A29" s="10"/>
      <c r="B29" s="4"/>
      <c r="C29" s="15"/>
    </row>
    <row r="30" spans="1:3" x14ac:dyDescent="0.3">
      <c r="A30" s="10" t="s">
        <v>13</v>
      </c>
      <c r="B30" s="6">
        <f>B12</f>
        <v>250</v>
      </c>
      <c r="C30" s="16">
        <f>C12</f>
        <v>0</v>
      </c>
    </row>
    <row r="31" spans="1:3" x14ac:dyDescent="0.3">
      <c r="A31" s="10"/>
      <c r="B31" s="4"/>
      <c r="C31" s="15"/>
    </row>
    <row r="32" spans="1:3" x14ac:dyDescent="0.3">
      <c r="A32" s="11" t="s">
        <v>14</v>
      </c>
      <c r="B32" s="7">
        <f>B10+B11+B12-B14-B15-B17-B19-B28-B30</f>
        <v>4898.6730000000007</v>
      </c>
      <c r="C32" s="17">
        <f>C10+C11+C12-C14-C15-C17-C19-C28-C30</f>
        <v>4595.0535</v>
      </c>
    </row>
    <row r="33" spans="1:4" x14ac:dyDescent="0.3">
      <c r="A33" s="10"/>
      <c r="B33" s="4"/>
      <c r="C33" s="15"/>
    </row>
    <row r="34" spans="1:4" x14ac:dyDescent="0.3">
      <c r="A34" s="11" t="s">
        <v>17</v>
      </c>
      <c r="B34" s="21">
        <v>4898.6499999999996</v>
      </c>
      <c r="C34" s="20">
        <v>4595.04</v>
      </c>
    </row>
    <row r="35" spans="1:4" x14ac:dyDescent="0.3">
      <c r="A35" s="11"/>
      <c r="B35" s="8"/>
      <c r="C35" s="5"/>
    </row>
    <row r="36" spans="1:4" x14ac:dyDescent="0.3">
      <c r="A36" s="12" t="s">
        <v>18</v>
      </c>
      <c r="B36" s="18">
        <f>B32-B34</f>
        <v>2.3000000001047738E-2</v>
      </c>
      <c r="C36" s="19">
        <f>C32-C34</f>
        <v>1.3500000000021828E-2</v>
      </c>
    </row>
    <row r="38" spans="1:4" x14ac:dyDescent="0.3">
      <c r="A38" s="3" t="s">
        <v>23</v>
      </c>
    </row>
    <row r="39" spans="1:4" x14ac:dyDescent="0.3">
      <c r="A39" s="32"/>
      <c r="B39" s="32"/>
      <c r="C39" s="32"/>
      <c r="D39" s="32"/>
    </row>
    <row r="40" spans="1:4" x14ac:dyDescent="0.3">
      <c r="A40" s="32"/>
      <c r="B40" s="32"/>
      <c r="C40" s="32"/>
      <c r="D40" s="32"/>
    </row>
    <row r="41" spans="1:4" x14ac:dyDescent="0.3">
      <c r="A41" s="32"/>
      <c r="B41" s="32"/>
      <c r="C41" s="32"/>
      <c r="D41" s="32"/>
    </row>
  </sheetData>
  <mergeCells count="2">
    <mergeCell ref="B1:D1"/>
    <mergeCell ref="A39:D41"/>
  </mergeCells>
  <dataValidations count="1">
    <dataValidation type="list" allowBlank="1" showInputMessage="1" showErrorMessage="1" sqref="B22 C22" xr:uid="{00000000-0002-0000-0000-000000000000}">
      <formula1>$K$2:$K$3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dcterms:created xsi:type="dcterms:W3CDTF">2015-09-22T13:58:09Z</dcterms:created>
  <dcterms:modified xsi:type="dcterms:W3CDTF">2018-10-23T06:54:40Z</dcterms:modified>
</cp:coreProperties>
</file>